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0" yWindow="0" windowWidth="11130" windowHeight="15285" tabRatio="696"/>
  </bookViews>
  <sheets>
    <sheet name="Доходы-расходы" sheetId="1" r:id="rId1"/>
  </sheets>
  <calcPr calcId="162913"/>
</workbook>
</file>

<file path=xl/calcChain.xml><?xml version="1.0" encoding="utf-8"?>
<calcChain xmlns="http://schemas.openxmlformats.org/spreadsheetml/2006/main">
  <c r="F31" i="1" l="1"/>
  <c r="E33" i="1" l="1"/>
  <c r="D24" i="1" l="1"/>
  <c r="C24" i="1"/>
  <c r="F23" i="1" l="1"/>
  <c r="F29" i="1" l="1"/>
  <c r="D19" i="1" l="1"/>
  <c r="C19" i="1"/>
  <c r="E35" i="1" l="1"/>
  <c r="D35" i="1"/>
  <c r="D33" i="1" l="1"/>
  <c r="D34" i="1" s="1"/>
  <c r="D38" i="1" s="1"/>
  <c r="F37" i="1"/>
  <c r="F36" i="1"/>
  <c r="F28" i="1"/>
  <c r="F32" i="1"/>
  <c r="F27" i="1"/>
  <c r="F11" i="1" l="1"/>
  <c r="F35" i="1"/>
  <c r="F30" i="1"/>
  <c r="F33" i="1" s="1"/>
  <c r="E24" i="1"/>
  <c r="F16" i="1"/>
  <c r="F14" i="1"/>
  <c r="F18" i="1"/>
  <c r="F22" i="1"/>
  <c r="F9" i="1"/>
  <c r="F12" i="1"/>
  <c r="F10" i="1"/>
  <c r="F17" i="1" l="1"/>
  <c r="F15" i="1"/>
  <c r="E19" i="1"/>
  <c r="E34" i="1" s="1"/>
  <c r="E38" i="1" s="1"/>
  <c r="F21" i="1"/>
  <c r="F24" i="1" s="1"/>
  <c r="F13" i="1"/>
  <c r="F19" i="1" l="1"/>
  <c r="F34" i="1" s="1"/>
  <c r="F38" i="1" s="1"/>
</calcChain>
</file>

<file path=xl/sharedStrings.xml><?xml version="1.0" encoding="utf-8"?>
<sst xmlns="http://schemas.openxmlformats.org/spreadsheetml/2006/main" count="67" uniqueCount="67">
  <si>
    <t>Доходы</t>
  </si>
  <si>
    <t>Расходы</t>
  </si>
  <si>
    <t>Результат : (+) экономия, (-) перерасход</t>
  </si>
  <si>
    <t>Диспетчеризация</t>
  </si>
  <si>
    <t>Содержание общего имущества</t>
  </si>
  <si>
    <t xml:space="preserve">ЖИЛИЩНЫЕ </t>
  </si>
  <si>
    <t>УСЛУГИ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</si>
  <si>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</si>
  <si>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</si>
  <si>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</si>
  <si>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</si>
  <si>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</si>
  <si>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</si>
  <si>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</si>
  <si>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</si>
  <si>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</si>
  <si>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</si>
  <si>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</si>
  <si>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</si>
  <si>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</si>
  <si>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3</t>
  </si>
  <si>
    <t>3.1</t>
  </si>
  <si>
    <t>3.2</t>
  </si>
  <si>
    <t>3.3</t>
  </si>
  <si>
    <t>3.4</t>
  </si>
  <si>
    <t>3.5</t>
  </si>
  <si>
    <t>Доходы от предпринимательской деятельности</t>
  </si>
  <si>
    <t>4.1</t>
  </si>
  <si>
    <t>4.2</t>
  </si>
  <si>
    <t>Размещение телекоммуникационного оборудования (телекомы)</t>
  </si>
  <si>
    <t xml:space="preserve">Пени </t>
  </si>
  <si>
    <t>№ п.п.</t>
  </si>
  <si>
    <t>Исполнение сметы</t>
  </si>
  <si>
    <t>ТСЖ "Приморское"</t>
  </si>
  <si>
    <t>ОТЧЕТ ОБ ИСПОЛНЕНИИ СМЕТЫ ДОХОДОВ И РАСХОДОВ</t>
  </si>
  <si>
    <t>год</t>
  </si>
  <si>
    <t>Председатель правления</t>
  </si>
  <si>
    <t>М.Д.Новиков</t>
  </si>
  <si>
    <t>руб.</t>
  </si>
  <si>
    <t>Управление МКД</t>
  </si>
  <si>
    <t>ИТОГО ЖИЛИЩНЫЕ УСЛУГИ</t>
  </si>
  <si>
    <t>ИТОГО КОММУНАЛЬНЫЕ УСЛУГИ</t>
  </si>
  <si>
    <t>2.3</t>
  </si>
  <si>
    <t>КОММУНАЛЬНЫЕ УСЛУГИ</t>
  </si>
  <si>
    <t>ИТОГО ПРОЧИЕ УСЛУГИ</t>
  </si>
  <si>
    <t>ПРОЧИЕ УСЛУГИ</t>
  </si>
  <si>
    <t>ВСЕГО по основной деятельности</t>
  </si>
  <si>
    <t>Обслуживание лифтов</t>
  </si>
  <si>
    <t>Очистка мусоропроводов</t>
  </si>
  <si>
    <t>Обслуживание ПЗУ и СВН</t>
  </si>
  <si>
    <t>Текущий ремонт</t>
  </si>
  <si>
    <t>Уборка и сан.очистка зем.участка</t>
  </si>
  <si>
    <t>Тех.обслуживание ОДПУ</t>
  </si>
  <si>
    <t>Тех.обслуживание системы АППЗ</t>
  </si>
  <si>
    <t>Антенна</t>
  </si>
  <si>
    <t>Радио</t>
  </si>
  <si>
    <t>Судебные издержки</t>
  </si>
  <si>
    <t>Водоотведение</t>
  </si>
  <si>
    <t>Горячее водоснабжение</t>
  </si>
  <si>
    <t>Отопление</t>
  </si>
  <si>
    <t>Электроэнергия для СОИ</t>
  </si>
  <si>
    <t>Водопотребление</t>
  </si>
  <si>
    <t>за           2022</t>
  </si>
  <si>
    <t>Утверждено в смете на 2022 год</t>
  </si>
  <si>
    <t>3.6</t>
  </si>
  <si>
    <t>Обращение с ТКО</t>
  </si>
  <si>
    <t>ВСЕГО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</si>
</sst>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 inden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49" fontId="0" fillId="0" borderId="4" xfId="0" applyNumberFormat="1" applyBorder="1"/>
    <xf numFmtId="0" fontId="0" fillId="0" borderId="4" xfId="0" applyBorder="1"/>
    <xf numFmtId="0" fontId="0" fillId="0" borderId="9" xfId="0" applyBorder="1"/>
    <xf numFmtId="0" fontId="6" fillId="0" borderId="10" xfId="2" applyFont="1" applyBorder="1" applyAlignment="1">
      <alignment horizontal="left" vertical="top" wrapText="1" indent="1"/>
    </xf>
    <xf numFmtId="0" fontId="4" fillId="0" borderId="3" xfId="2" applyFont="1" applyBorder="1" applyAlignment="1">
      <alignment horizontal="left" vertical="top" wrapText="1" indent="1"/>
    </xf>
    <xf numFmtId="0" fontId="6" fillId="0" borderId="1" xfId="2" applyFont="1" applyBorder="1" applyAlignment="1">
      <alignment horizontal="left" vertical="top" wrapText="1" indent="1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2" applyFont="1" applyBorder="1" applyAlignment="1">
      <alignment vertical="center" wrapText="1"/>
    </xf>
    <xf numFmtId="3" fontId="0" fillId="0" borderId="5" xfId="0" applyNumberForma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 wrapText="1"/>
    </xf>
    <xf numFmtId="3" fontId="6" fillId="0" borderId="1" xfId="2" applyNumberFormat="1" applyFont="1" applyBorder="1" applyAlignment="1">
      <alignment horizontal="right" vertical="center" wrapText="1"/>
    </xf>
    <xf numFmtId="3" fontId="6" fillId="0" borderId="5" xfId="2" applyNumberFormat="1" applyFon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/>
    </xf>
    <xf numFmtId="3" fontId="4" fillId="0" borderId="3" xfId="2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0" fillId="0" borderId="1" xfId="0" applyFont="1" applyBorder="1"/>
    <xf numFmtId="0" fontId="11" fillId="0" borderId="2" xfId="0" applyFont="1" applyBorder="1" applyAlignment="1">
      <alignment horizontal="left" vertical="center" wrapText="1"/>
    </xf>
    <xf numFmtId="4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3" fontId="1" fillId="0" borderId="2" xfId="0" applyNumberFormat="1" applyFont="1" applyFill="1" applyBorder="1" applyAlignment="1">
      <alignment vertical="top" wrapText="1"/>
    </xf>
    <xf numFmtId="3" fontId="1" fillId="0" borderId="1" xfId="1" applyNumberFormat="1" applyFont="1" applyFill="1" applyBorder="1" applyAlignment="1">
      <alignment horizontal="right" vertical="center" wrapText="1"/>
    </xf>
    <xf numFmtId="3" fontId="1" fillId="0" borderId="1" xfId="2" applyNumberFormat="1" applyFont="1" applyFill="1" applyBorder="1" applyAlignment="1">
      <alignment horizontal="right" vertical="center" wrapText="1"/>
    </xf>
    <xf numFmtId="3" fontId="0" fillId="0" borderId="5" xfId="0" applyNumberForma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right" vertical="center"/>
    </xf>
    <xf numFmtId="1" fontId="6" fillId="0" borderId="2" xfId="0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right" vertical="center" wrapText="1"/>
    </xf>
    <xf numFmtId="4" fontId="1" fillId="0" borderId="1" xfId="2" applyNumberFormat="1" applyFont="1" applyFill="1" applyBorder="1" applyAlignment="1">
      <alignment horizontal="right" vertical="center" wrapText="1"/>
    </xf>
    <xf numFmtId="4" fontId="0" fillId="0" borderId="5" xfId="0" applyNumberFormat="1" applyFill="1" applyBorder="1" applyAlignment="1">
      <alignment horizontal="right" vertical="center"/>
    </xf>
    <xf numFmtId="1" fontId="1" fillId="0" borderId="2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right" vertical="center"/>
    </xf>
    <xf numFmtId="0" fontId="5" fillId="0" borderId="1" xfId="0" applyFont="1" applyFill="1" applyBorder="1"/>
    <xf numFmtId="0" fontId="4" fillId="0" borderId="1" xfId="2" applyFont="1" applyFill="1" applyBorder="1" applyAlignment="1">
      <alignment horizontal="left" vertical="top" wrapText="1" indent="1"/>
    </xf>
    <xf numFmtId="3" fontId="4" fillId="0" borderId="1" xfId="2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_Доходы" xfId="1"/>
    <cellStyle name="Обычный_Доходы-расходы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96" zoomScaleNormal="96" workbookViewId="0">
      <selection activeCell="C8" sqref="C8:F31"/>
    </sheetView>
  </sheetViews>
  <sheetFormatPr defaultRowHeight="15" x14ac:dyDescent="0.25"/>
  <cols>
    <col min="1" max="1" width="4.42578125" customWidth="1"/>
    <col min="2" max="2" width="27.5703125" customWidth="1"/>
    <col min="3" max="3" width="14.140625" customWidth="1"/>
    <col min="4" max="4" width="14.5703125" customWidth="1"/>
    <col min="5" max="5" width="14.42578125" customWidth="1"/>
    <col min="6" max="6" width="13.28515625" customWidth="1"/>
    <col min="8" max="8" width="11.85546875" bestFit="1" customWidth="1"/>
  </cols>
  <sheetData>
    <row r="1" spans="1:8" ht="18.75" x14ac:dyDescent="0.3">
      <c r="A1" s="34" t="s">
        <v>33</v>
      </c>
      <c r="B1" s="34"/>
      <c r="C1" s="34"/>
      <c r="D1" s="34"/>
      <c r="E1" s="34"/>
      <c r="F1" s="34"/>
    </row>
    <row r="3" spans="1:8" ht="15.75" x14ac:dyDescent="0.25">
      <c r="A3" s="35" t="s">
        <v>34</v>
      </c>
      <c r="B3" s="35"/>
      <c r="C3" s="35"/>
      <c r="D3" s="35"/>
      <c r="E3" s="35"/>
      <c r="F3" s="35"/>
    </row>
    <row r="4" spans="1:8" x14ac:dyDescent="0.25">
      <c r="C4" s="17" t="s">
        <v>62</v>
      </c>
      <c r="D4" s="4" t="s">
        <v>35</v>
      </c>
    </row>
    <row r="5" spans="1:8" ht="15.75" thickBot="1" x14ac:dyDescent="0.3">
      <c r="B5" s="8"/>
      <c r="C5" s="8"/>
      <c r="F5" t="s">
        <v>38</v>
      </c>
    </row>
    <row r="6" spans="1:8" ht="23.25" customHeight="1" x14ac:dyDescent="0.25">
      <c r="A6" s="36" t="s">
        <v>31</v>
      </c>
      <c r="B6" s="38" t="s">
        <v>6</v>
      </c>
      <c r="C6" s="40" t="s">
        <v>63</v>
      </c>
      <c r="D6" s="44" t="s">
        <v>32</v>
      </c>
      <c r="E6" s="45"/>
      <c r="F6" s="42" t="s">
        <v>2</v>
      </c>
      <c r="G6" s="1"/>
    </row>
    <row r="7" spans="1:8" ht="17.25" customHeight="1" x14ac:dyDescent="0.25">
      <c r="A7" s="37"/>
      <c r="B7" s="39"/>
      <c r="C7" s="41"/>
      <c r="D7" s="16" t="s">
        <v>0</v>
      </c>
      <c r="E7" s="16" t="s">
        <v>1</v>
      </c>
      <c r="F7" s="43"/>
      <c r="G7" s="1"/>
    </row>
    <row r="8" spans="1:8" x14ac:dyDescent="0.25">
      <c r="A8" s="9">
        <v>1</v>
      </c>
      <c r="B8" s="5" t="s">
        <v>5</v>
      </c>
      <c r="C8" s="46"/>
      <c r="D8" s="47"/>
      <c r="E8" s="47"/>
      <c r="F8" s="48"/>
      <c r="G8" s="1"/>
    </row>
    <row r="9" spans="1:8" ht="24" x14ac:dyDescent="0.25">
      <c r="A9" s="10" t="s">
        <v>7</v>
      </c>
      <c r="B9" s="29" t="s">
        <v>53</v>
      </c>
      <c r="C9" s="49">
        <v>99753</v>
      </c>
      <c r="D9" s="50">
        <v>99749</v>
      </c>
      <c r="E9" s="51">
        <v>97209</v>
      </c>
      <c r="F9" s="52">
        <f t="shared" ref="F9:F17" si="0">D9-E9</f>
        <v>2540</v>
      </c>
      <c r="H9" s="33"/>
    </row>
    <row r="10" spans="1:8" ht="15" customHeight="1" x14ac:dyDescent="0.25">
      <c r="A10" s="10" t="s">
        <v>8</v>
      </c>
      <c r="B10" s="29" t="s">
        <v>3</v>
      </c>
      <c r="C10" s="49">
        <v>837926</v>
      </c>
      <c r="D10" s="50">
        <v>815451</v>
      </c>
      <c r="E10" s="51">
        <v>1086816</v>
      </c>
      <c r="F10" s="52">
        <f t="shared" si="0"/>
        <v>-271365</v>
      </c>
      <c r="H10" s="33"/>
    </row>
    <row r="11" spans="1:8" x14ac:dyDescent="0.25">
      <c r="A11" s="10" t="s">
        <v>9</v>
      </c>
      <c r="B11" s="29" t="s">
        <v>47</v>
      </c>
      <c r="C11" s="49">
        <v>928038</v>
      </c>
      <c r="D11" s="50">
        <v>928001</v>
      </c>
      <c r="E11" s="51">
        <v>652651</v>
      </c>
      <c r="F11" s="52">
        <f t="shared" si="0"/>
        <v>275350</v>
      </c>
    </row>
    <row r="12" spans="1:8" ht="22.5" customHeight="1" x14ac:dyDescent="0.25">
      <c r="A12" s="10" t="s">
        <v>10</v>
      </c>
      <c r="B12" s="29" t="s">
        <v>48</v>
      </c>
      <c r="C12" s="53">
        <v>436420</v>
      </c>
      <c r="D12" s="50">
        <v>436403</v>
      </c>
      <c r="E12" s="51">
        <v>216605</v>
      </c>
      <c r="F12" s="52">
        <f t="shared" si="0"/>
        <v>219798</v>
      </c>
      <c r="H12" s="33"/>
    </row>
    <row r="13" spans="1:8" x14ac:dyDescent="0.25">
      <c r="A13" s="10" t="s">
        <v>11</v>
      </c>
      <c r="B13" s="29" t="s">
        <v>49</v>
      </c>
      <c r="C13" s="49">
        <v>84790</v>
      </c>
      <c r="D13" s="50">
        <v>84786</v>
      </c>
      <c r="E13" s="51">
        <v>100208</v>
      </c>
      <c r="F13" s="52">
        <f t="shared" si="0"/>
        <v>-15422</v>
      </c>
    </row>
    <row r="14" spans="1:8" ht="24.75" customHeight="1" x14ac:dyDescent="0.25">
      <c r="A14" s="10" t="s">
        <v>12</v>
      </c>
      <c r="B14" s="29" t="s">
        <v>4</v>
      </c>
      <c r="C14" s="49">
        <v>2034964</v>
      </c>
      <c r="D14" s="50">
        <v>2034885</v>
      </c>
      <c r="E14" s="51">
        <v>1830296</v>
      </c>
      <c r="F14" s="52">
        <f t="shared" si="0"/>
        <v>204589</v>
      </c>
      <c r="H14" s="33"/>
    </row>
    <row r="15" spans="1:8" x14ac:dyDescent="0.25">
      <c r="A15" s="10" t="s">
        <v>13</v>
      </c>
      <c r="B15" s="29" t="s">
        <v>50</v>
      </c>
      <c r="C15" s="49">
        <v>1587322</v>
      </c>
      <c r="D15" s="50">
        <v>1587253</v>
      </c>
      <c r="E15" s="51">
        <v>675526</v>
      </c>
      <c r="F15" s="52">
        <f t="shared" si="0"/>
        <v>911727</v>
      </c>
    </row>
    <row r="16" spans="1:8" ht="24" customHeight="1" x14ac:dyDescent="0.25">
      <c r="A16" s="10" t="s">
        <v>14</v>
      </c>
      <c r="B16" s="29" t="s">
        <v>51</v>
      </c>
      <c r="C16" s="49">
        <v>552383</v>
      </c>
      <c r="D16" s="50">
        <v>552362</v>
      </c>
      <c r="E16" s="51">
        <v>626154</v>
      </c>
      <c r="F16" s="52">
        <f t="shared" si="0"/>
        <v>-73792</v>
      </c>
      <c r="H16" s="33"/>
    </row>
    <row r="17" spans="1:8" x14ac:dyDescent="0.25">
      <c r="A17" s="10" t="s">
        <v>15</v>
      </c>
      <c r="B17" s="29" t="s">
        <v>39</v>
      </c>
      <c r="C17" s="49">
        <v>1246914</v>
      </c>
      <c r="D17" s="50">
        <v>1246866</v>
      </c>
      <c r="E17" s="51">
        <v>1235246</v>
      </c>
      <c r="F17" s="52">
        <f t="shared" si="0"/>
        <v>11620</v>
      </c>
      <c r="H17" s="33"/>
    </row>
    <row r="18" spans="1:8" ht="15" customHeight="1" x14ac:dyDescent="0.25">
      <c r="A18" s="10" t="s">
        <v>16</v>
      </c>
      <c r="B18" s="29" t="s">
        <v>52</v>
      </c>
      <c r="C18" s="49">
        <v>167086</v>
      </c>
      <c r="D18" s="50">
        <v>167083</v>
      </c>
      <c r="E18" s="51">
        <v>116820</v>
      </c>
      <c r="F18" s="52">
        <f t="shared" ref="F18" si="1">D18-E18</f>
        <v>50263</v>
      </c>
    </row>
    <row r="19" spans="1:8" ht="15" customHeight="1" x14ac:dyDescent="0.25">
      <c r="A19" s="10"/>
      <c r="B19" s="32" t="s">
        <v>40</v>
      </c>
      <c r="C19" s="54">
        <f>SUM(C9:C18)</f>
        <v>7975596</v>
      </c>
      <c r="D19" s="54">
        <f t="shared" ref="D19:E19" si="2">SUM(D9:D18)</f>
        <v>7952839</v>
      </c>
      <c r="E19" s="54">
        <f t="shared" si="2"/>
        <v>6637531</v>
      </c>
      <c r="F19" s="55">
        <f>SUM(F9:F18)</f>
        <v>1315308</v>
      </c>
    </row>
    <row r="20" spans="1:8" ht="15" customHeight="1" x14ac:dyDescent="0.25">
      <c r="A20" s="10" t="s">
        <v>17</v>
      </c>
      <c r="B20" s="6" t="s">
        <v>45</v>
      </c>
      <c r="C20" s="56"/>
      <c r="D20" s="57"/>
      <c r="E20" s="58"/>
      <c r="F20" s="59"/>
    </row>
    <row r="21" spans="1:8" x14ac:dyDescent="0.25">
      <c r="A21" s="10" t="s">
        <v>18</v>
      </c>
      <c r="B21" s="30" t="s">
        <v>54</v>
      </c>
      <c r="C21" s="49">
        <v>370320</v>
      </c>
      <c r="D21" s="50">
        <v>370320</v>
      </c>
      <c r="E21" s="51">
        <v>370320</v>
      </c>
      <c r="F21" s="52">
        <f>D21-E21</f>
        <v>0</v>
      </c>
    </row>
    <row r="22" spans="1:8" ht="15" customHeight="1" x14ac:dyDescent="0.25">
      <c r="A22" s="10" t="s">
        <v>19</v>
      </c>
      <c r="B22" s="30" t="s">
        <v>55</v>
      </c>
      <c r="C22" s="49">
        <v>221200</v>
      </c>
      <c r="D22" s="50">
        <v>221201</v>
      </c>
      <c r="E22" s="51">
        <v>228008</v>
      </c>
      <c r="F22" s="52">
        <f t="shared" ref="F22:F23" si="3">D22-E22</f>
        <v>-6807</v>
      </c>
    </row>
    <row r="23" spans="1:8" ht="15" customHeight="1" x14ac:dyDescent="0.25">
      <c r="A23" s="10" t="s">
        <v>42</v>
      </c>
      <c r="B23" s="30" t="s">
        <v>56</v>
      </c>
      <c r="C23" s="60"/>
      <c r="D23" s="50">
        <v>3955</v>
      </c>
      <c r="E23" s="51">
        <v>4437</v>
      </c>
      <c r="F23" s="52">
        <f t="shared" si="3"/>
        <v>-482</v>
      </c>
    </row>
    <row r="24" spans="1:8" x14ac:dyDescent="0.25">
      <c r="A24" s="10"/>
      <c r="B24" s="3" t="s">
        <v>44</v>
      </c>
      <c r="C24" s="61">
        <f>SUM(C21:C23)</f>
        <v>591520</v>
      </c>
      <c r="D24" s="61">
        <f t="shared" ref="D24:E24" si="4">SUM(D21:D23)</f>
        <v>595476</v>
      </c>
      <c r="E24" s="61">
        <f t="shared" si="4"/>
        <v>602765</v>
      </c>
      <c r="F24" s="55">
        <f>SUM(F21:F23)</f>
        <v>-7289</v>
      </c>
    </row>
    <row r="25" spans="1:8" ht="4.5" customHeight="1" x14ac:dyDescent="0.25">
      <c r="A25" s="10"/>
      <c r="B25" s="2"/>
      <c r="C25" s="62"/>
      <c r="D25" s="63"/>
      <c r="E25" s="63"/>
      <c r="F25" s="52"/>
    </row>
    <row r="26" spans="1:8" x14ac:dyDescent="0.25">
      <c r="A26" s="10" t="s">
        <v>20</v>
      </c>
      <c r="B26" s="31" t="s">
        <v>43</v>
      </c>
      <c r="C26" s="64"/>
      <c r="D26" s="63"/>
      <c r="E26" s="63"/>
      <c r="F26" s="52"/>
    </row>
    <row r="27" spans="1:8" ht="18" customHeight="1" x14ac:dyDescent="0.25">
      <c r="A27" s="10" t="s">
        <v>21</v>
      </c>
      <c r="B27" s="18" t="s">
        <v>57</v>
      </c>
      <c r="C27" s="65"/>
      <c r="D27" s="66">
        <v>1192234</v>
      </c>
      <c r="E27" s="66">
        <v>1204763</v>
      </c>
      <c r="F27" s="52">
        <f>D27-E27</f>
        <v>-12529</v>
      </c>
    </row>
    <row r="28" spans="1:8" ht="21" customHeight="1" x14ac:dyDescent="0.25">
      <c r="A28" s="10" t="s">
        <v>22</v>
      </c>
      <c r="B28" s="18" t="s">
        <v>61</v>
      </c>
      <c r="C28" s="65"/>
      <c r="D28" s="66">
        <v>847971</v>
      </c>
      <c r="E28" s="66">
        <v>809138</v>
      </c>
      <c r="F28" s="52">
        <f t="shared" ref="F28:F32" si="5">D28-E28</f>
        <v>38833</v>
      </c>
    </row>
    <row r="29" spans="1:8" ht="21" customHeight="1" x14ac:dyDescent="0.25">
      <c r="A29" s="10" t="s">
        <v>23</v>
      </c>
      <c r="B29" s="18" t="s">
        <v>58</v>
      </c>
      <c r="C29" s="65"/>
      <c r="D29" s="66">
        <v>1858540</v>
      </c>
      <c r="E29" s="66">
        <v>1526681</v>
      </c>
      <c r="F29" s="52">
        <f t="shared" si="5"/>
        <v>331859</v>
      </c>
    </row>
    <row r="30" spans="1:8" ht="21" customHeight="1" x14ac:dyDescent="0.25">
      <c r="A30" s="10" t="s">
        <v>24</v>
      </c>
      <c r="B30" s="18" t="s">
        <v>59</v>
      </c>
      <c r="C30" s="65"/>
      <c r="D30" s="66">
        <v>6842809</v>
      </c>
      <c r="E30" s="66">
        <v>6799402</v>
      </c>
      <c r="F30" s="52">
        <f t="shared" si="5"/>
        <v>43407</v>
      </c>
    </row>
    <row r="31" spans="1:8" ht="21" customHeight="1" x14ac:dyDescent="0.25">
      <c r="A31" s="10" t="s">
        <v>25</v>
      </c>
      <c r="B31" s="18" t="s">
        <v>65</v>
      </c>
      <c r="C31" s="65"/>
      <c r="D31" s="66">
        <v>1786109</v>
      </c>
      <c r="E31" s="66">
        <v>1795966</v>
      </c>
      <c r="F31" s="52">
        <f t="shared" si="5"/>
        <v>-9857</v>
      </c>
    </row>
    <row r="32" spans="1:8" ht="21" customHeight="1" x14ac:dyDescent="0.25">
      <c r="A32" s="10" t="s">
        <v>64</v>
      </c>
      <c r="B32" s="18" t="s">
        <v>60</v>
      </c>
      <c r="C32" s="7"/>
      <c r="D32" s="22">
        <v>240106</v>
      </c>
      <c r="E32" s="22">
        <v>241996</v>
      </c>
      <c r="F32" s="19">
        <f t="shared" si="5"/>
        <v>-1890</v>
      </c>
    </row>
    <row r="33" spans="1:6" x14ac:dyDescent="0.25">
      <c r="A33" s="10"/>
      <c r="B33" s="31" t="s">
        <v>41</v>
      </c>
      <c r="C33" s="3"/>
      <c r="D33" s="21">
        <f>SUM(D27:D32)</f>
        <v>12767769</v>
      </c>
      <c r="E33" s="21">
        <f>SUM(E27:E32)</f>
        <v>12377946</v>
      </c>
      <c r="F33" s="20">
        <f t="shared" ref="F33" si="6">SUM(F27:F32)</f>
        <v>389823</v>
      </c>
    </row>
    <row r="34" spans="1:6" x14ac:dyDescent="0.25">
      <c r="A34" s="10"/>
      <c r="B34" s="31" t="s">
        <v>46</v>
      </c>
      <c r="C34" s="3"/>
      <c r="D34" s="21">
        <f>SUM(D19,D24,D33)</f>
        <v>21316084</v>
      </c>
      <c r="E34" s="21">
        <f>SUM(E19,E24,E33)</f>
        <v>19618242</v>
      </c>
      <c r="F34" s="20">
        <f>SUM(F19,F24,F33)</f>
        <v>1697842</v>
      </c>
    </row>
    <row r="35" spans="1:6" ht="38.25" customHeight="1" x14ac:dyDescent="0.25">
      <c r="A35" s="11">
        <v>4</v>
      </c>
      <c r="B35" s="15" t="s">
        <v>26</v>
      </c>
      <c r="C35" s="15"/>
      <c r="D35" s="23">
        <f>SUM(D36:D37)</f>
        <v>715346</v>
      </c>
      <c r="E35" s="23">
        <f>SUM(E36:E37)</f>
        <v>15870</v>
      </c>
      <c r="F35" s="24">
        <f>SUM(F36:F37)</f>
        <v>699476</v>
      </c>
    </row>
    <row r="36" spans="1:6" ht="38.25" customHeight="1" x14ac:dyDescent="0.25">
      <c r="A36" s="10" t="s">
        <v>27</v>
      </c>
      <c r="B36" s="14" t="s">
        <v>29</v>
      </c>
      <c r="C36" s="14"/>
      <c r="D36" s="26">
        <v>318222</v>
      </c>
      <c r="E36" s="26">
        <v>15870</v>
      </c>
      <c r="F36" s="25">
        <f t="shared" ref="F36:F37" si="7">D36-E36</f>
        <v>302352</v>
      </c>
    </row>
    <row r="37" spans="1:6" ht="26.25" customHeight="1" x14ac:dyDescent="0.25">
      <c r="A37" s="10" t="s">
        <v>28</v>
      </c>
      <c r="B37" s="14" t="s">
        <v>30</v>
      </c>
      <c r="C37" s="14"/>
      <c r="D37" s="26">
        <v>397124</v>
      </c>
      <c r="E37" s="26"/>
      <c r="F37" s="25">
        <f t="shared" si="7"/>
        <v>397124</v>
      </c>
    </row>
    <row r="38" spans="1:6" ht="21.75" customHeight="1" thickBot="1" x14ac:dyDescent="0.3">
      <c r="A38" s="12"/>
      <c r="B38" s="13" t="s">
        <v>66</v>
      </c>
      <c r="C38" s="13"/>
      <c r="D38" s="27">
        <f>SUM(D34:D35)</f>
        <v>22031430</v>
      </c>
      <c r="E38" s="27">
        <f>SUM(E34:E35)</f>
        <v>19634112</v>
      </c>
      <c r="F38" s="28">
        <f>SUM(F34:F35)</f>
        <v>2397318</v>
      </c>
    </row>
    <row r="42" spans="1:6" x14ac:dyDescent="0.25">
      <c r="B42" t="s">
        <v>36</v>
      </c>
      <c r="F42" t="s">
        <v>37</v>
      </c>
    </row>
  </sheetData>
  <mergeCells count="7">
    <mergeCell ref="A1:F1"/>
    <mergeCell ref="A3:F3"/>
    <mergeCell ref="A6:A7"/>
    <mergeCell ref="B6:B7"/>
    <mergeCell ref="C6:C7"/>
    <mergeCell ref="F6:F7"/>
    <mergeCell ref="D6:E6"/>
  </mergeCells>
  <phoneticPr fontId="9" type="noConversion"/>
  <pageMargins left="0.5905511811023622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Доходы-расходы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2023-07-17T16:56:50Z</dcterms:modified>
</cp:coreProperties>
</file>